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/>
  <c r="J24"/>
  <c r="I24"/>
  <c r="H24"/>
  <c r="J23"/>
  <c r="J26" s="1"/>
  <c r="I23"/>
  <c r="H23"/>
  <c r="J22"/>
  <c r="I22"/>
  <c r="I26" s="1"/>
  <c r="H22"/>
  <c r="G24"/>
  <c r="G23"/>
  <c r="G22"/>
  <c r="E24"/>
  <c r="E23"/>
  <c r="E22"/>
  <c r="D24"/>
  <c r="D23"/>
  <c r="D22"/>
  <c r="J20"/>
  <c r="I20"/>
  <c r="H20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G20"/>
  <c r="G19"/>
  <c r="G18"/>
  <c r="G17"/>
  <c r="G16"/>
  <c r="G15"/>
  <c r="G14"/>
  <c r="G13"/>
  <c r="E20"/>
  <c r="E19"/>
  <c r="E18"/>
  <c r="E17"/>
  <c r="E16"/>
  <c r="E15"/>
  <c r="E14"/>
  <c r="E13"/>
  <c r="D20"/>
  <c r="D19"/>
  <c r="D18"/>
  <c r="D17"/>
  <c r="D16"/>
  <c r="D15"/>
  <c r="D14"/>
  <c r="J9"/>
  <c r="I9"/>
  <c r="H9"/>
  <c r="J8"/>
  <c r="I8"/>
  <c r="H8"/>
  <c r="J7"/>
  <c r="I7"/>
  <c r="H7"/>
  <c r="J6"/>
  <c r="I6"/>
  <c r="H6"/>
  <c r="J5"/>
  <c r="I5"/>
  <c r="H5"/>
  <c r="J4"/>
  <c r="I4"/>
  <c r="H4"/>
  <c r="G9"/>
  <c r="G8"/>
  <c r="G7"/>
  <c r="G6"/>
  <c r="G5"/>
  <c r="G4"/>
  <c r="E9"/>
  <c r="E8"/>
  <c r="E7"/>
  <c r="E6"/>
  <c r="E5"/>
  <c r="E4"/>
  <c r="D9"/>
  <c r="D8"/>
  <c r="D7"/>
  <c r="D6"/>
  <c r="D5"/>
  <c r="D4"/>
  <c r="G26" l="1"/>
  <c r="H21"/>
  <c r="J21"/>
  <c r="J12"/>
  <c r="I12"/>
  <c r="E21"/>
  <c r="I21"/>
  <c r="E12" l="1"/>
  <c r="E26"/>
  <c r="G21"/>
  <c r="H12"/>
  <c r="G12"/>
</calcChain>
</file>

<file path=xl/sharedStrings.xml><?xml version="1.0" encoding="utf-8"?>
<sst xmlns="http://schemas.openxmlformats.org/spreadsheetml/2006/main" count="56" uniqueCount="47">
  <si>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</si>
  <si>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</si>
  <si>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</si>
  <si>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</si>
  <si>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</si>
  <si>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</si>
  <si>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</si>
  <si>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</si>
  <si>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</si>
  <si>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</si>
  <si>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</si>
  <si>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</si>
  <si>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</si>
  <si>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</si>
  <si>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</si>
  <si>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</si>
  <si>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</si>
  <si>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</si>
  <si>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</si>
  <si>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</si>
  <si>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</si>
  <si>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</si>
  <si>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</si>
  <si>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</si>
  <si>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1.1-100</t>
  </si>
  <si>
    <t>Слойка с начинкой фруктовой</t>
  </si>
  <si>
    <t>16.5-70</t>
  </si>
  <si>
    <t>5.8-200</t>
  </si>
  <si>
    <t>11.2-30</t>
  </si>
  <si>
    <t>выпечка</t>
  </si>
  <si>
    <t>сладкое</t>
  </si>
  <si>
    <t>МБОУ СОШ №11 ст.Хоперской</t>
  </si>
  <si>
    <t>Молоко м.д.ж. 3,2% в индивидуальной упаковке</t>
  </si>
  <si>
    <t>17.1-50</t>
  </si>
  <si>
    <t>9.2-200</t>
  </si>
  <si>
    <t>5.4-200</t>
  </si>
  <si>
    <t>14.2-50</t>
  </si>
  <si>
    <t>14.1-35</t>
  </si>
  <si>
    <t>2.2-100</t>
  </si>
  <si>
    <t>Овощи натуральные соленые (огурцы)</t>
  </si>
  <si>
    <t>10.3-250</t>
  </si>
  <si>
    <t>12.7-150</t>
  </si>
  <si>
    <t>13.3-180</t>
  </si>
  <si>
    <t>14.2-55</t>
  </si>
  <si>
    <t>14.1-40</t>
  </si>
  <si>
    <t>9.3-120</t>
  </si>
  <si>
    <t>5.6-200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</si>
</sst>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5" fillId="4" borderId="1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8" fillId="3" borderId="15" xfId="0" applyFont="1" applyFill="1" applyBorder="1"/>
    <xf numFmtId="2" fontId="8" fillId="3" borderId="16" xfId="0" applyNumberFormat="1" applyFon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64" fontId="7" fillId="3" borderId="15" xfId="1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6" borderId="4" xfId="0" applyFill="1" applyBorder="1"/>
    <xf numFmtId="0" fontId="0" fillId="3" borderId="19" xfId="0" applyFill="1" applyBorder="1" applyProtection="1">
      <protection locked="0"/>
    </xf>
    <xf numFmtId="0" fontId="4" fillId="0" borderId="17" xfId="1" applyFont="1" applyFill="1" applyBorder="1" applyAlignment="1">
      <alignment vertical="center" wrapText="1"/>
    </xf>
    <xf numFmtId="2" fontId="8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" xfId="0" applyFill="1" applyBorder="1" applyProtection="1">
      <protection locked="0"/>
    </xf>
    <xf numFmtId="2" fontId="7" fillId="0" borderId="1" xfId="1" applyNumberFormat="1" applyFont="1" applyFill="1" applyBorder="1" applyAlignment="1">
      <alignment horizontal="center" vertical="center" wrapText="1"/>
    </xf>
    <xf numFmtId="0" fontId="8" fillId="3" borderId="14" xfId="0" applyFont="1" applyFill="1" applyBorder="1"/>
    <xf numFmtId="0" fontId="0" fillId="0" borderId="20" xfId="0" applyBorder="1"/>
    <xf numFmtId="2" fontId="7" fillId="3" borderId="15" xfId="1" applyNumberFormat="1" applyFont="1" applyFill="1" applyBorder="1" applyAlignment="1">
      <alignment horizontal="center" vertical="center" wrapText="1"/>
    </xf>
    <xf numFmtId="2" fontId="7" fillId="3" borderId="16" xfId="1" applyNumberFormat="1" applyFont="1" applyFill="1" applyBorder="1" applyAlignment="1">
      <alignment horizontal="center" vertical="center" wrapText="1"/>
    </xf>
    <xf numFmtId="2" fontId="0" fillId="7" borderId="1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49" fontId="5" fillId="4" borderId="1" xfId="1" applyNumberFormat="1" applyFont="1" applyFill="1" applyBorder="1" applyAlignment="1">
      <alignment horizontal="left" vertical="center" wrapText="1"/>
    </xf>
    <xf numFmtId="2" fontId="1" fillId="5" borderId="1" xfId="0" applyNumberFormat="1" applyFont="1" applyFill="1" applyBorder="1" applyProtection="1">
      <protection locked="0"/>
    </xf>
    <xf numFmtId="0" fontId="2" fillId="3" borderId="14" xfId="0" applyFont="1" applyFill="1" applyBorder="1" applyProtection="1">
      <protection locked="0"/>
    </xf>
    <xf numFmtId="2" fontId="2" fillId="7" borderId="13" xfId="0" applyNumberFormat="1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6;&#1080;&#1084;&#1084;&#1072;/&#1052;&#1045;&#1053;&#1070;%20&#1064;&#1050;&#1054;&#1051;&#1067;%202022/&#1056;&#1072;&#1073;&#1086;&#1095;&#1080;&#1081;%206%20&#1074;&#1072;&#1088;&#1080;&#1072;&#1085;&#1090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96">
          <cell r="P96" t="str">
            <v>Запеканка из творога</v>
          </cell>
        </row>
        <row r="99">
          <cell r="P99">
            <v>200</v>
          </cell>
        </row>
        <row r="117">
          <cell r="L117">
            <v>35.200000000000003</v>
          </cell>
          <cell r="N117">
            <v>8.1333333333333329</v>
          </cell>
          <cell r="P117">
            <v>62.666666666666671</v>
          </cell>
          <cell r="R117">
            <v>464.66666666666663</v>
          </cell>
        </row>
        <row r="265">
          <cell r="P265" t="str">
            <v xml:space="preserve">Сырники из творога </v>
          </cell>
        </row>
        <row r="268">
          <cell r="P268">
            <v>120</v>
          </cell>
        </row>
        <row r="287">
          <cell r="L287">
            <v>19.466666666666665</v>
          </cell>
          <cell r="N287">
            <v>4.1333333333333337</v>
          </cell>
          <cell r="P287">
            <v>28.533333333333335</v>
          </cell>
          <cell r="R287">
            <v>229.73333333333335</v>
          </cell>
        </row>
      </sheetData>
      <sheetData sheetId="2" refreshError="1">
        <row r="11">
          <cell r="E11" t="str">
            <v>Свекольник</v>
          </cell>
        </row>
        <row r="92">
          <cell r="P92" t="str">
            <v>Щи из свежей капусты с картофелем</v>
          </cell>
        </row>
        <row r="95">
          <cell r="P95">
            <v>250</v>
          </cell>
        </row>
        <row r="112">
          <cell r="L112">
            <v>2.125</v>
          </cell>
          <cell r="N112">
            <v>5.75</v>
          </cell>
          <cell r="P112">
            <v>7.25</v>
          </cell>
          <cell r="R112">
            <v>88.25</v>
          </cell>
        </row>
      </sheetData>
      <sheetData sheetId="3" refreshError="1">
        <row r="11">
          <cell r="E11" t="str">
            <v>Биточки рыбные</v>
          </cell>
        </row>
        <row r="260">
          <cell r="P260" t="str">
            <v>Печень говяжья по-строгановски</v>
          </cell>
        </row>
        <row r="263">
          <cell r="P263" t="str">
            <v>100/50</v>
          </cell>
        </row>
        <row r="279">
          <cell r="L279">
            <v>20.884615384615383</v>
          </cell>
          <cell r="N279">
            <v>19.26923076923077</v>
          </cell>
          <cell r="P279">
            <v>6.7153846153846155</v>
          </cell>
          <cell r="R279">
            <v>341.19230769230768</v>
          </cell>
        </row>
      </sheetData>
      <sheetData sheetId="4" refreshError="1">
        <row r="11">
          <cell r="E11" t="str">
            <v>Рис отварной</v>
          </cell>
        </row>
        <row r="96">
          <cell r="AA96" t="str">
            <v>Картофельное пюре</v>
          </cell>
        </row>
        <row r="99">
          <cell r="P99">
            <v>180</v>
          </cell>
        </row>
        <row r="117">
          <cell r="L117">
            <v>2.4</v>
          </cell>
          <cell r="N117">
            <v>6</v>
          </cell>
          <cell r="P117">
            <v>25.2</v>
          </cell>
          <cell r="R117">
            <v>164.64</v>
          </cell>
        </row>
      </sheetData>
      <sheetData sheetId="5" refreshError="1">
        <row r="11">
          <cell r="P11" t="str">
            <v>Чай с сахаром</v>
          </cell>
        </row>
        <row r="132">
          <cell r="P132" t="str">
            <v>Кофейный напиток с молоком</v>
          </cell>
        </row>
        <row r="135">
          <cell r="P135">
            <v>200</v>
          </cell>
        </row>
        <row r="153">
          <cell r="L153">
            <v>2.7866666666666666</v>
          </cell>
          <cell r="N153">
            <v>3.9999999999999994E-2</v>
          </cell>
          <cell r="P153">
            <v>19.8</v>
          </cell>
          <cell r="R153">
            <v>90.56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96">
          <cell r="P96">
            <v>100</v>
          </cell>
        </row>
        <row r="114">
          <cell r="L114">
            <v>0.83333333333333337</v>
          </cell>
          <cell r="N114">
            <v>0.16666666666666666</v>
          </cell>
          <cell r="P114">
            <v>2.3333333333333335</v>
          </cell>
          <cell r="R114">
            <v>13.333333333333334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  <cell r="AL11" t="str">
            <v>Хлеб ржано-пшеничный</v>
          </cell>
        </row>
        <row r="13">
          <cell r="P13">
            <v>35</v>
          </cell>
          <cell r="AL13">
            <v>40</v>
          </cell>
        </row>
        <row r="31">
          <cell r="L31">
            <v>2.8</v>
          </cell>
          <cell r="N31">
            <v>1.2250000000000001</v>
          </cell>
          <cell r="P31">
            <v>14.7</v>
          </cell>
          <cell r="R31">
            <v>78.75</v>
          </cell>
          <cell r="AH31">
            <v>3.2</v>
          </cell>
          <cell r="AJ31">
            <v>1.4</v>
          </cell>
          <cell r="AL31">
            <v>16.8</v>
          </cell>
          <cell r="AN31">
            <v>90</v>
          </cell>
        </row>
        <row r="52">
          <cell r="AA52" t="str">
            <v>Хлеб пшеничный</v>
          </cell>
          <cell r="AL52" t="str">
            <v>Хлеб пшеничный</v>
          </cell>
        </row>
        <row r="54">
          <cell r="AL54">
            <v>50</v>
          </cell>
          <cell r="AW54">
            <v>55</v>
          </cell>
        </row>
        <row r="72">
          <cell r="AH72">
            <v>4</v>
          </cell>
          <cell r="AJ72">
            <v>0.5714285714285714</v>
          </cell>
          <cell r="AL72">
            <v>24.428571428571431</v>
          </cell>
          <cell r="AN72">
            <v>121.42857142857143</v>
          </cell>
          <cell r="AS72">
            <v>4.4000000000000004</v>
          </cell>
          <cell r="AU72">
            <v>0.62857142857142856</v>
          </cell>
          <cell r="AW72">
            <v>26.871428571428574</v>
          </cell>
          <cell r="AY72">
            <v>133.57142857142858</v>
          </cell>
        </row>
        <row r="180">
          <cell r="P180" t="str">
            <v>Сыр порционный</v>
          </cell>
        </row>
        <row r="183">
          <cell r="AA183">
            <v>50</v>
          </cell>
        </row>
        <row r="201">
          <cell r="W201">
            <v>12</v>
          </cell>
          <cell r="Y201">
            <v>15</v>
          </cell>
          <cell r="AA201">
            <v>0.1</v>
          </cell>
          <cell r="AC201">
            <v>185.75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7"/>
  <sheetViews>
    <sheetView showGridLines="0" tabSelected="1" workbookViewId="0">
      <selection activeCell="F24" sqref="F24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31</v>
      </c>
      <c r="C1" s="35"/>
      <c r="D1" s="36"/>
      <c r="E1" t="s">
        <v>16</v>
      </c>
      <c r="F1" s="8"/>
      <c r="I1" t="s">
        <v>21</v>
      </c>
      <c r="J1" s="7">
        <v>44596</v>
      </c>
    </row>
    <row r="2" spans="1:10" ht="7.5" customHeight="1" thickBot="1"/>
    <row r="3" spans="1:10">
      <c r="A3" s="4" t="s">
        <v>1</v>
      </c>
      <c r="B3" s="20" t="s">
        <v>2</v>
      </c>
      <c r="C3" s="5" t="s">
        <v>19</v>
      </c>
      <c r="D3" s="40" t="s">
        <v>3</v>
      </c>
      <c r="E3" s="5" t="s">
        <v>20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>
      <c r="A4" s="2"/>
      <c r="B4" s="9" t="s">
        <v>10</v>
      </c>
      <c r="C4" s="9" t="s">
        <v>33</v>
      </c>
      <c r="D4" s="41" t="str">
        <f>'[1]ГАСТРОНОМИЯ, ВЫПЕЧКА'!$P$180</f>
        <v>Сыр порционный</v>
      </c>
      <c r="E4" s="9">
        <f>'[1]ГАСТРОНОМИЯ, ВЫПЕЧКА'!$AA$183</f>
        <v>50</v>
      </c>
      <c r="F4" s="9"/>
      <c r="G4" s="38">
        <f>'[1]ГАСТРОНОМИЯ, ВЫПЕЧКА'!$AC$201</f>
        <v>185.75</v>
      </c>
      <c r="H4" s="38">
        <f>'[1]ГАСТРОНОМИЯ, ВЫПЕЧКА'!$W$201</f>
        <v>12</v>
      </c>
      <c r="I4" s="38">
        <f>'[1]ГАСТРОНОМИЯ, ВЫПЕЧКА'!$Y$201</f>
        <v>15</v>
      </c>
      <c r="J4" s="38">
        <f>'[1]ГАСТРОНОМИЯ, ВЫПЕЧКА'!$AA$201</f>
        <v>0.1</v>
      </c>
    </row>
    <row r="5" spans="1:10">
      <c r="A5" s="2"/>
      <c r="B5" s="9" t="s">
        <v>29</v>
      </c>
      <c r="C5" s="9" t="s">
        <v>34</v>
      </c>
      <c r="D5" s="41" t="str">
        <f>'[1]ЯЙЦО, ТВОРОГ, КАШИ'!$P$96</f>
        <v>Запеканка из творога</v>
      </c>
      <c r="E5" s="9">
        <f>'[1]ЯЙЦО, ТВОРОГ, КАШИ'!$P$99</f>
        <v>200</v>
      </c>
      <c r="F5" s="9"/>
      <c r="G5" s="39">
        <f>'[1]ЯЙЦО, ТВОРОГ, КАШИ'!$R$117</f>
        <v>464.66666666666663</v>
      </c>
      <c r="H5" s="39">
        <f>'[1]ЯЙЦО, ТВОРОГ, КАШИ'!$L$117</f>
        <v>35.200000000000003</v>
      </c>
      <c r="I5" s="39">
        <f>'[1]ЯЙЦО, ТВОРОГ, КАШИ'!$N$117</f>
        <v>8.1333333333333329</v>
      </c>
      <c r="J5" s="39">
        <f>'[1]ЯЙЦО, ТВОРОГ, КАШИ'!$P$117</f>
        <v>62.666666666666671</v>
      </c>
    </row>
    <row r="6" spans="1:10">
      <c r="A6" s="2"/>
      <c r="B6" s="9" t="s">
        <v>30</v>
      </c>
      <c r="C6" s="9" t="s">
        <v>28</v>
      </c>
      <c r="D6" s="41" t="str">
        <f>[1]СОУСА!$E$55</f>
        <v>Молоко сгущенное</v>
      </c>
      <c r="E6" s="9">
        <f>[1]СОУСА!$E$58</f>
        <v>30</v>
      </c>
      <c r="F6" s="9"/>
      <c r="G6" s="38">
        <f>[1]СОУСА!$G$77</f>
        <v>96</v>
      </c>
      <c r="H6" s="38">
        <f>[1]СОУСА!$A$77</f>
        <v>2.1</v>
      </c>
      <c r="I6" s="38">
        <f>[1]СОУСА!$C$77</f>
        <v>2.5</v>
      </c>
      <c r="J6" s="38">
        <f>[1]СОУСА!$E$77</f>
        <v>16.600000000000001</v>
      </c>
    </row>
    <row r="7" spans="1:10">
      <c r="A7" s="2"/>
      <c r="B7" s="9" t="s">
        <v>22</v>
      </c>
      <c r="C7" s="9" t="s">
        <v>35</v>
      </c>
      <c r="D7" s="41" t="str">
        <f>[1]НАПИТКИ!$P$132</f>
        <v>Кофейный напиток с молоком</v>
      </c>
      <c r="E7" s="9">
        <f>[1]НАПИТКИ!$P$135</f>
        <v>200</v>
      </c>
      <c r="F7" s="9"/>
      <c r="G7" s="38">
        <f>[1]НАПИТКИ!$R$153</f>
        <v>90.56</v>
      </c>
      <c r="H7" s="38">
        <f>[1]НАПИТКИ!$L$153</f>
        <v>2.7866666666666666</v>
      </c>
      <c r="I7" s="38">
        <f>[1]НАПИТКИ!$N$153</f>
        <v>3.9999999999999994E-2</v>
      </c>
      <c r="J7" s="38">
        <f>[1]НАПИТКИ!$P$153</f>
        <v>19.8</v>
      </c>
    </row>
    <row r="8" spans="1:10">
      <c r="A8" s="2"/>
      <c r="B8" s="9" t="s">
        <v>17</v>
      </c>
      <c r="C8" s="9" t="s">
        <v>36</v>
      </c>
      <c r="D8" s="41" t="str">
        <f>'[1]ГАСТРОНОМИЯ, ВЫПЕЧКА'!$AA$52</f>
        <v>Хлеб пшеничный</v>
      </c>
      <c r="E8" s="9">
        <f>'[1]ГАСТРОНОМИЯ, ВЫПЕЧКА'!$AL$54</f>
        <v>50</v>
      </c>
      <c r="F8" s="9"/>
      <c r="G8" s="38">
        <f>'[1]ГАСТРОНОМИЯ, ВЫПЕЧКА'!$AN$72</f>
        <v>121.42857142857143</v>
      </c>
      <c r="H8" s="38">
        <f>'[1]ГАСТРОНОМИЯ, ВЫПЕЧКА'!$AH$72</f>
        <v>4</v>
      </c>
      <c r="I8" s="38">
        <f>'[1]ГАСТРОНОМИЯ, ВЫПЕЧКА'!$AJ$72</f>
        <v>0.5714285714285714</v>
      </c>
      <c r="J8" s="38">
        <f>'[1]ГАСТРОНОМИЯ, ВЫПЕЧКА'!$AL$72</f>
        <v>24.428571428571431</v>
      </c>
    </row>
    <row r="9" spans="1:10">
      <c r="A9" s="2"/>
      <c r="B9" s="9" t="s">
        <v>17</v>
      </c>
      <c r="C9" s="9" t="s">
        <v>37</v>
      </c>
      <c r="D9" s="41" t="str">
        <f>'[1]ГАСТРОНОМИЯ, ВЫПЕЧКА'!$AA$11</f>
        <v>Хлеб ржано-пшеничный</v>
      </c>
      <c r="E9" s="9">
        <f>'[1]ГАСТРОНОМИЯ, ВЫПЕЧКА'!$P$13</f>
        <v>35</v>
      </c>
      <c r="F9" s="9"/>
      <c r="G9" s="38">
        <f>'[1]ГАСТРОНОМИЯ, ВЫПЕЧКА'!$R$31</f>
        <v>78.75</v>
      </c>
      <c r="H9" s="38">
        <f>'[1]ГАСТРОНОМИЯ, ВЫПЕЧКА'!$L$31</f>
        <v>2.8</v>
      </c>
      <c r="I9" s="38">
        <f>'[1]ГАСТРОНОМИЯ, ВЫПЕЧКА'!$N$31</f>
        <v>1.2250000000000001</v>
      </c>
      <c r="J9" s="38">
        <f>'[1]ГАСТРОНОМИЯ, ВЫПЕЧКА'!$P$31</f>
        <v>14.7</v>
      </c>
    </row>
    <row r="10" spans="1:10" ht="30">
      <c r="A10" s="2"/>
      <c r="B10" s="9" t="s">
        <v>22</v>
      </c>
      <c r="C10" s="9"/>
      <c r="D10" s="41" t="s">
        <v>32</v>
      </c>
      <c r="E10" s="9">
        <v>200</v>
      </c>
      <c r="F10" s="9"/>
      <c r="G10" s="38">
        <v>108</v>
      </c>
      <c r="H10" s="38">
        <v>5.8</v>
      </c>
      <c r="I10" s="38">
        <v>6.4</v>
      </c>
      <c r="J10" s="38">
        <v>9.6</v>
      </c>
    </row>
    <row r="11" spans="1:10" ht="15.75" thickBot="1">
      <c r="A11" s="2"/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5.75" thickBot="1">
      <c r="A12" s="3"/>
      <c r="B12" s="29"/>
      <c r="C12" s="11"/>
      <c r="D12" s="30"/>
      <c r="E12" s="19">
        <f>SUM(E4:E11)</f>
        <v>765</v>
      </c>
      <c r="F12" s="12">
        <v>66.81</v>
      </c>
      <c r="G12" s="18">
        <f>SUM(G4:G11)</f>
        <v>1145.155238095238</v>
      </c>
      <c r="H12" s="31">
        <f>SUM(H4:H11)</f>
        <v>64.686666666666667</v>
      </c>
      <c r="I12" s="31">
        <f t="shared" ref="I12:J12" si="0">SUM(I4:I11)</f>
        <v>33.869761904761909</v>
      </c>
      <c r="J12" s="32">
        <f t="shared" si="0"/>
        <v>147.89523809523808</v>
      </c>
    </row>
    <row r="13" spans="1:10">
      <c r="A13" s="2" t="s">
        <v>9</v>
      </c>
      <c r="B13" s="25" t="s">
        <v>10</v>
      </c>
      <c r="C13" s="42" t="s">
        <v>38</v>
      </c>
      <c r="D13" s="42" t="s">
        <v>39</v>
      </c>
      <c r="E13" s="42">
        <f>'[1]ФРУКТЫ, ОВОЩИ'!$P$96</f>
        <v>100</v>
      </c>
      <c r="F13" s="42"/>
      <c r="G13" s="42">
        <f>'[1]ФРУКТЫ, ОВОЩИ'!$R$114</f>
        <v>13.333333333333334</v>
      </c>
      <c r="H13" s="42">
        <f>'[1]ФРУКТЫ, ОВОЩИ'!$L$114</f>
        <v>0.83333333333333337</v>
      </c>
      <c r="I13" s="42">
        <f>'[1]ФРУКТЫ, ОВОЩИ'!$N$114</f>
        <v>0.16666666666666666</v>
      </c>
      <c r="J13" s="42">
        <f>'[1]ФРУКТЫ, ОВОЩИ'!$P$114</f>
        <v>2.3333333333333335</v>
      </c>
    </row>
    <row r="14" spans="1:10">
      <c r="A14" s="2"/>
      <c r="B14" s="26" t="s">
        <v>11</v>
      </c>
      <c r="C14" s="42" t="s">
        <v>40</v>
      </c>
      <c r="D14" s="42" t="str">
        <f>[1]СУПЫ!$P$92</f>
        <v>Щи из свежей капусты с картофелем</v>
      </c>
      <c r="E14" s="42">
        <f>[1]СУПЫ!$P$95</f>
        <v>250</v>
      </c>
      <c r="F14" s="42"/>
      <c r="G14" s="42">
        <f>[1]СУПЫ!$R$112</f>
        <v>88.25</v>
      </c>
      <c r="H14" s="42">
        <f>[1]СУПЫ!$L$112</f>
        <v>2.125</v>
      </c>
      <c r="I14" s="42">
        <f>[1]СУПЫ!$N$112</f>
        <v>5.75</v>
      </c>
      <c r="J14" s="42">
        <f>[1]СУПЫ!$P$112</f>
        <v>7.25</v>
      </c>
    </row>
    <row r="15" spans="1:10">
      <c r="A15" s="2"/>
      <c r="B15" s="26" t="s">
        <v>12</v>
      </c>
      <c r="C15" s="42" t="s">
        <v>41</v>
      </c>
      <c r="D15" s="42" t="str">
        <f>'[1]МЯСО, РЫБА'!$P$260</f>
        <v>Печень говяжья по-строгановски</v>
      </c>
      <c r="E15" s="42" t="str">
        <f>'[1]МЯСО, РЫБА'!$P$263</f>
        <v>100/50</v>
      </c>
      <c r="F15" s="42"/>
      <c r="G15" s="42">
        <f>'[1]МЯСО, РЫБА'!$R$279</f>
        <v>341.19230769230768</v>
      </c>
      <c r="H15" s="42">
        <f>'[1]МЯСО, РЫБА'!$L$279</f>
        <v>20.884615384615383</v>
      </c>
      <c r="I15" s="42">
        <f>'[1]МЯСО, РЫБА'!$N$279</f>
        <v>19.26923076923077</v>
      </c>
      <c r="J15" s="42">
        <f>'[1]МЯСО, РЫБА'!$P$279</f>
        <v>6.7153846153846155</v>
      </c>
    </row>
    <row r="16" spans="1:10">
      <c r="A16" s="2"/>
      <c r="B16" s="26" t="s">
        <v>13</v>
      </c>
      <c r="C16" s="42" t="s">
        <v>42</v>
      </c>
      <c r="D16" s="42" t="str">
        <f>[1]ГАРНИРЫ!$AA$96</f>
        <v>Картофельное пюре</v>
      </c>
      <c r="E16" s="42">
        <f>[1]ГАРНИРЫ!$P$99</f>
        <v>180</v>
      </c>
      <c r="F16" s="42"/>
      <c r="G16" s="42">
        <f>[1]ГАРНИРЫ!$R$117</f>
        <v>164.64</v>
      </c>
      <c r="H16" s="42">
        <f>[1]ГАРНИРЫ!$L$117</f>
        <v>2.4</v>
      </c>
      <c r="I16" s="42">
        <f>[1]ГАРНИРЫ!$N$117</f>
        <v>6</v>
      </c>
      <c r="J16" s="42">
        <f>[1]ГАРНИРЫ!$P$117</f>
        <v>25.2</v>
      </c>
    </row>
    <row r="17" spans="1:10">
      <c r="A17" s="2"/>
      <c r="B17" s="26" t="s">
        <v>22</v>
      </c>
      <c r="C17" s="42" t="s">
        <v>27</v>
      </c>
      <c r="D17" s="42" t="str">
        <f>[1]НАПИТКИ!$P$308</f>
        <v>Компот из смеси сухофруктов</v>
      </c>
      <c r="E17" s="42">
        <f>[1]НАПИТКИ!$P$311</f>
        <v>200</v>
      </c>
      <c r="F17" s="42"/>
      <c r="G17" s="42">
        <f>[1]НАПИТКИ!$R$331</f>
        <v>111.73333333333333</v>
      </c>
      <c r="H17" s="42">
        <f>[1]НАПИТКИ!$L$331</f>
        <v>0.48000000000000004</v>
      </c>
      <c r="I17" s="42">
        <f>[1]НАПИТКИ!$N$331</f>
        <v>0</v>
      </c>
      <c r="J17" s="42">
        <f>[1]НАПИТКИ!$P$331</f>
        <v>27.333333333333332</v>
      </c>
    </row>
    <row r="18" spans="1:10">
      <c r="A18" s="2"/>
      <c r="B18" s="26" t="s">
        <v>18</v>
      </c>
      <c r="C18" s="42" t="s">
        <v>43</v>
      </c>
      <c r="D18" s="42" t="str">
        <f>'[1]ГАСТРОНОМИЯ, ВЫПЕЧКА'!$AL$52</f>
        <v>Хлеб пшеничный</v>
      </c>
      <c r="E18" s="42">
        <f>'[1]ГАСТРОНОМИЯ, ВЫПЕЧКА'!$AW$54</f>
        <v>55</v>
      </c>
      <c r="F18" s="42"/>
      <c r="G18" s="42">
        <f>'[1]ГАСТРОНОМИЯ, ВЫПЕЧКА'!$AY$72</f>
        <v>133.57142857142858</v>
      </c>
      <c r="H18" s="42">
        <f>'[1]ГАСТРОНОМИЯ, ВЫПЕЧКА'!$AS$72</f>
        <v>4.4000000000000004</v>
      </c>
      <c r="I18" s="42">
        <f>'[1]ГАСТРОНОМИЯ, ВЫПЕЧКА'!$AU$72</f>
        <v>0.62857142857142856</v>
      </c>
      <c r="J18" s="42">
        <f>'[1]ГАСТРОНОМИЯ, ВЫПЕЧКА'!$AW$72</f>
        <v>26.871428571428574</v>
      </c>
    </row>
    <row r="19" spans="1:10">
      <c r="A19" s="2"/>
      <c r="B19" s="26" t="s">
        <v>15</v>
      </c>
      <c r="C19" s="42" t="s">
        <v>44</v>
      </c>
      <c r="D19" s="42" t="str">
        <f>'[1]ГАСТРОНОМИЯ, ВЫПЕЧКА'!$AL$11</f>
        <v>Хлеб ржано-пшеничный</v>
      </c>
      <c r="E19" s="42">
        <f>'[1]ГАСТРОНОМИЯ, ВЫПЕЧКА'!$AL$13</f>
        <v>40</v>
      </c>
      <c r="F19" s="42"/>
      <c r="G19" s="42">
        <f>'[1]ГАСТРОНОМИЯ, ВЫПЕЧКА'!$AN$31</f>
        <v>90</v>
      </c>
      <c r="H19" s="42">
        <f>'[1]ГАСТРОНОМИЯ, ВЫПЕЧКА'!$AH$31</f>
        <v>3.2</v>
      </c>
      <c r="I19" s="42">
        <f>'[1]ГАСТРОНОМИЯ, ВЫПЕЧКА'!$AJ$31</f>
        <v>1.4</v>
      </c>
      <c r="J19" s="42">
        <f>'[1]ГАСТРОНОМИЯ, ВЫПЕЧКА'!$AL$31</f>
        <v>16.8</v>
      </c>
    </row>
    <row r="20" spans="1:10">
      <c r="A20" s="2"/>
      <c r="B20" s="27" t="s">
        <v>14</v>
      </c>
      <c r="C20" s="42" t="s">
        <v>24</v>
      </c>
      <c r="D20" s="42" t="str">
        <f>'[1]ФРУКТЫ, ОВОЩИ'!$P$11</f>
        <v>Фрукты свежие (яблоки)</v>
      </c>
      <c r="E20" s="42">
        <f>'[1]ФРУКТЫ, ОВОЩИ'!$E$14</f>
        <v>100</v>
      </c>
      <c r="F20" s="42"/>
      <c r="G20" s="42">
        <f>'[1]ФРУКТЫ, ОВОЩИ'!$G$27</f>
        <v>45</v>
      </c>
      <c r="H20" s="42">
        <f>'[1]ФРУКТЫ, ОВОЩИ'!$A$27</f>
        <v>0.4</v>
      </c>
      <c r="I20" s="42">
        <f>'[1]ФРУКТЫ, ОВОЩИ'!$C$27</f>
        <v>0.4</v>
      </c>
      <c r="J20" s="42">
        <f>'[1]ФРУКТЫ, ОВОЩИ'!$E$27</f>
        <v>10.4</v>
      </c>
    </row>
    <row r="21" spans="1:10" ht="16.5" thickBot="1">
      <c r="A21" s="2"/>
      <c r="B21" s="22"/>
      <c r="C21" s="13"/>
      <c r="D21" s="23"/>
      <c r="E21" s="10">
        <f>SUM(E13:E20)</f>
        <v>925</v>
      </c>
      <c r="F21" s="24">
        <v>66.599999999999994</v>
      </c>
      <c r="G21" s="10">
        <f>SUM(G13:G20)</f>
        <v>987.72040293040288</v>
      </c>
      <c r="H21" s="28">
        <f t="shared" ref="H21" si="1">SUM(H13:H20)</f>
        <v>34.722948717948718</v>
      </c>
      <c r="I21" s="28">
        <f t="shared" ref="I21" si="2">SUM(I13:I20)</f>
        <v>33.614468864468869</v>
      </c>
      <c r="J21" s="28">
        <f t="shared" ref="J21" si="3">SUM(J13:J20)</f>
        <v>122.90347985347985</v>
      </c>
    </row>
    <row r="22" spans="1:10">
      <c r="A22" s="1" t="s">
        <v>23</v>
      </c>
      <c r="B22" s="21" t="s">
        <v>29</v>
      </c>
      <c r="C22" s="33" t="s">
        <v>45</v>
      </c>
      <c r="D22" s="33" t="str">
        <f>'[1]ЯЙЦО, ТВОРОГ, КАШИ'!$P$265</f>
        <v xml:space="preserve">Сырники из творога </v>
      </c>
      <c r="E22" s="33">
        <f>'[1]ЯЙЦО, ТВОРОГ, КАШИ'!$P$268</f>
        <v>120</v>
      </c>
      <c r="F22" s="33"/>
      <c r="G22" s="33">
        <f>'[1]ЯЙЦО, ТВОРОГ, КАШИ'!$R$287</f>
        <v>229.73333333333335</v>
      </c>
      <c r="H22" s="33">
        <f>'[1]ЯЙЦО, ТВОРОГ, КАШИ'!$L$287</f>
        <v>19.466666666666665</v>
      </c>
      <c r="I22" s="33">
        <f>'[1]ЯЙЦО, ТВОРОГ, КАШИ'!$N$287</f>
        <v>4.1333333333333337</v>
      </c>
      <c r="J22" s="33">
        <f>'[1]ЯЙЦО, ТВОРОГ, КАШИ'!$P$287</f>
        <v>28.533333333333335</v>
      </c>
    </row>
    <row r="23" spans="1:10">
      <c r="A23" s="2"/>
      <c r="B23" s="21" t="s">
        <v>30</v>
      </c>
      <c r="C23" s="33" t="s">
        <v>28</v>
      </c>
      <c r="D23" s="33" t="str">
        <f>[1]СОУСА!$E$55</f>
        <v>Молоко сгущенное</v>
      </c>
      <c r="E23" s="33">
        <f>[1]СОУСА!$E$58</f>
        <v>30</v>
      </c>
      <c r="F23" s="33"/>
      <c r="G23" s="33">
        <f>[1]СОУСА!$G$77</f>
        <v>96</v>
      </c>
      <c r="H23" s="33">
        <f>[1]СОУСА!$A$77</f>
        <v>2.1</v>
      </c>
      <c r="I23" s="33">
        <f>[1]СОУСА!$C$77</f>
        <v>2.5</v>
      </c>
      <c r="J23" s="33">
        <f>[1]СОУСА!$E$77</f>
        <v>16.600000000000001</v>
      </c>
    </row>
    <row r="24" spans="1:10">
      <c r="A24" s="2"/>
      <c r="B24" s="21" t="s">
        <v>22</v>
      </c>
      <c r="C24" s="33" t="s">
        <v>46</v>
      </c>
      <c r="D24" s="33" t="str">
        <f>[1]НАПИТКИ!$P$220</f>
        <v>Сок фруктовый</v>
      </c>
      <c r="E24" s="33">
        <f>[1]НАПИТКИ!$P$223</f>
        <v>200</v>
      </c>
      <c r="F24" s="33"/>
      <c r="G24" s="33">
        <f>[1]НАПИТКИ!$R$241</f>
        <v>24.888888888888889</v>
      </c>
      <c r="H24" s="33">
        <f>[1]НАПИТКИ!$L$241</f>
        <v>2</v>
      </c>
      <c r="I24" s="33">
        <f>[1]НАПИТКИ!$N$241</f>
        <v>0.16666666666666666</v>
      </c>
      <c r="J24" s="33">
        <f>[1]НАПИТКИ!$P$241</f>
        <v>3.7777777777777777</v>
      </c>
    </row>
    <row r="25" spans="1:10" ht="15.75" thickBot="1">
      <c r="A25" s="2"/>
      <c r="B25" s="21" t="s">
        <v>29</v>
      </c>
      <c r="C25" s="33" t="s">
        <v>26</v>
      </c>
      <c r="D25" s="33" t="s">
        <v>25</v>
      </c>
      <c r="E25" s="33">
        <v>70</v>
      </c>
      <c r="F25" s="33"/>
      <c r="G25" s="33">
        <v>213.5</v>
      </c>
      <c r="H25" s="33">
        <v>3.3</v>
      </c>
      <c r="I25" s="33">
        <v>10.5</v>
      </c>
      <c r="J25" s="33">
        <v>25.9</v>
      </c>
    </row>
    <row r="26" spans="1:10" ht="15.75" thickBot="1">
      <c r="A26" s="3"/>
      <c r="B26" s="43"/>
      <c r="C26" s="44"/>
      <c r="D26" s="44"/>
      <c r="E26" s="44">
        <f>SUM(E22:E25)</f>
        <v>420</v>
      </c>
      <c r="F26" s="44">
        <v>33.799999999999997</v>
      </c>
      <c r="G26" s="44">
        <f>SUM(G22:G25)</f>
        <v>564.12222222222226</v>
      </c>
      <c r="H26" s="44">
        <f t="shared" ref="H26:J26" si="4">SUM(H22:H24)</f>
        <v>23.566666666666666</v>
      </c>
      <c r="I26" s="44">
        <f t="shared" si="4"/>
        <v>6.8000000000000007</v>
      </c>
      <c r="J26" s="44">
        <f t="shared" si="4"/>
        <v>48.911111111111119</v>
      </c>
    </row>
    <row r="27" spans="1:10" ht="15.75" thickBot="1">
      <c r="A27" s="3"/>
      <c r="B27" s="13"/>
      <c r="C27" s="13"/>
      <c r="D27" s="14"/>
      <c r="E27" s="15"/>
      <c r="F27" s="16"/>
      <c r="G27" s="15"/>
      <c r="H27" s="15"/>
      <c r="I27" s="15"/>
      <c r="J27" s="1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2022-03-02T13:16:35Z</dcterms:modified>
</cp:coreProperties>
</file>