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I20" s="1"/>
  <c r="H14"/>
  <c r="J13"/>
  <c r="I13"/>
  <c r="H13"/>
  <c r="H20" s="1"/>
  <c r="G19"/>
  <c r="G18"/>
  <c r="G17"/>
  <c r="G16"/>
  <c r="G15"/>
  <c r="G14"/>
  <c r="G13"/>
  <c r="G20" s="1"/>
  <c r="E19"/>
  <c r="D19"/>
  <c r="E18"/>
  <c r="D18"/>
  <c r="E17"/>
  <c r="D17"/>
  <c r="E16"/>
  <c r="D16"/>
  <c r="E15"/>
  <c r="D15"/>
  <c r="E14"/>
  <c r="D14"/>
  <c r="E13"/>
  <c r="D13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9"/>
  <c r="D9"/>
  <c r="E8"/>
  <c r="D8"/>
  <c r="E7"/>
  <c r="D7"/>
  <c r="E6"/>
  <c r="D6"/>
  <c r="D5"/>
  <c r="E4"/>
  <c r="D4"/>
  <c r="J20"/>
  <c r="G11" l="1"/>
  <c r="H11"/>
  <c r="I11"/>
  <c r="J11"/>
</calcChain>
</file>

<file path=xl/sharedStrings.xml><?xml version="1.0" encoding="utf-8"?>
<sst xmlns="http://schemas.openxmlformats.org/spreadsheetml/2006/main" count="46" uniqueCount="41">
  <si>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</si>
  <si>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</si>
  <si>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</si>
  <si>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</si>
  <si>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</si>
  <si>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</si>
  <si>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</si>
  <si>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</si>
  <si>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</si>
  <si>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</si>
  <si>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</si>
  <si>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</si>
  <si>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</si>
  <si>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</si>
  <si>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</si>
  <si>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</si>
  <si>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</si>
  <si>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</si>
  <si>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</si>
  <si>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</si>
  <si>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</si>
  <si>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</si>
  <si>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3.9-60</t>
  </si>
  <si>
    <t>13.2-150</t>
  </si>
  <si>
    <t>Обед</t>
  </si>
  <si>
    <t>14.2-45</t>
  </si>
  <si>
    <t>14.1-30</t>
  </si>
  <si>
    <t>1 блюдо</t>
  </si>
  <si>
    <t>2 блюдо</t>
  </si>
  <si>
    <t>3.3-60</t>
  </si>
  <si>
    <t>5.6-200</t>
  </si>
  <si>
    <t xml:space="preserve">хлеб </t>
  </si>
  <si>
    <t>12.15-100</t>
  </si>
  <si>
    <t>50/50</t>
  </si>
  <si>
    <t>13.7-150</t>
  </si>
  <si>
    <t>16.5-60</t>
  </si>
  <si>
    <t>Слойка с начинкой фруктовой</t>
  </si>
  <si>
    <t>выпечка</t>
  </si>
  <si>
    <t>10.7-200</t>
  </si>
  <si>
    <t>12.10-90</t>
  </si>
  <si>
    <t>5.11-200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</si>
</sst>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15.2</v>
          </cell>
          <cell r="C398">
            <v>15.7</v>
          </cell>
          <cell r="E398">
            <v>1.7</v>
          </cell>
          <cell r="G398">
            <v>185.3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6" t="s">
        <v>20</v>
      </c>
      <c r="C1" s="47"/>
      <c r="D1" s="48"/>
      <c r="E1" s="17" t="s">
        <v>12</v>
      </c>
      <c r="F1" s="18"/>
      <c r="G1" s="17"/>
      <c r="H1" s="17"/>
      <c r="I1" s="17" t="s">
        <v>16</v>
      </c>
      <c r="J1" s="19">
        <v>44812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9" t="s">
        <v>21</v>
      </c>
      <c r="B4" s="21" t="s">
        <v>10</v>
      </c>
      <c r="C4" s="35" t="s">
        <v>22</v>
      </c>
      <c r="D4" s="36" t="str">
        <f>'[1]ФРУКТЫ, ОВОЩИ'!$E$473</f>
        <v>Салат витаминный</v>
      </c>
      <c r="E4" s="35">
        <f>'[1]ФРУКТЫ, ОВОЩИ'!$E$348</f>
        <v>60</v>
      </c>
      <c r="F4" s="31"/>
      <c r="G4" s="37">
        <f>'[1]ФРУКТЫ, ОВОЩИ'!$G$494</f>
        <v>69.12</v>
      </c>
      <c r="H4" s="37">
        <f>'[1]ФРУКТЫ, ОВОЩИ'!$A$494</f>
        <v>0.66</v>
      </c>
      <c r="I4" s="37">
        <f>'[1]ФРУКТЫ, ОВОЩИ'!$C$494</f>
        <v>4.4000000000000004</v>
      </c>
      <c r="J4" s="37">
        <f>'[1]ФРУКТЫ, ОВОЩИ'!$E$494</f>
        <v>6.36</v>
      </c>
    </row>
    <row r="5" spans="1:10">
      <c r="A5" s="50"/>
      <c r="B5" s="22" t="s">
        <v>9</v>
      </c>
      <c r="C5" s="38" t="s">
        <v>32</v>
      </c>
      <c r="D5" s="39" t="str">
        <f>'[1]МЯСО, РЫБА'!$E$585</f>
        <v>Рыба, тушенная в томате с овощами</v>
      </c>
      <c r="E5" s="40" t="s">
        <v>33</v>
      </c>
      <c r="F5" s="31"/>
      <c r="G5" s="41">
        <f>'[1]МЯСО, РЫБА'!$G$604</f>
        <v>119.7</v>
      </c>
      <c r="H5" s="41">
        <f>'[1]МЯСО, РЫБА'!$A$604</f>
        <v>9.6999999999999993</v>
      </c>
      <c r="I5" s="41">
        <f>'[1]МЯСО, РЫБА'!$C$604</f>
        <v>6.8</v>
      </c>
      <c r="J5" s="41">
        <f>'[1]МЯСО, РЫБА'!$E$604</f>
        <v>4.2</v>
      </c>
    </row>
    <row r="6" spans="1:10">
      <c r="A6" s="50"/>
      <c r="B6" s="24" t="s">
        <v>11</v>
      </c>
      <c r="C6" s="38" t="s">
        <v>34</v>
      </c>
      <c r="D6" s="42" t="str">
        <f>[1]ГАРНИРЫ!$E$269</f>
        <v>Картофель отварной</v>
      </c>
      <c r="E6" s="40">
        <f>[1]ГАРНИРЫ!$E$272</f>
        <v>150</v>
      </c>
      <c r="F6" s="31"/>
      <c r="G6" s="41">
        <f>[1]ГАРНИРЫ!$G$289</f>
        <v>137.19999999999999</v>
      </c>
      <c r="H6" s="41">
        <f>[1]ГАРНИРЫ!$A$289</f>
        <v>2.8</v>
      </c>
      <c r="I6" s="41">
        <f>[1]ГАРНИРЫ!$C$289</f>
        <v>4.8</v>
      </c>
      <c r="J6" s="41">
        <f>[1]ГАРНИРЫ!$E$289</f>
        <v>24.6</v>
      </c>
    </row>
    <row r="7" spans="1:10">
      <c r="A7" s="50"/>
      <c r="B7" s="21" t="s">
        <v>17</v>
      </c>
      <c r="C7" s="43" t="s">
        <v>30</v>
      </c>
      <c r="D7" s="36" t="str">
        <f>[1]НАПИТКИ!$P$220</f>
        <v>Сок фруктовый</v>
      </c>
      <c r="E7" s="35">
        <f>[1]НАПИТКИ!$P$223</f>
        <v>200</v>
      </c>
      <c r="F7" s="31"/>
      <c r="G7" s="37">
        <f>[1]НАПИТКИ!$R$241</f>
        <v>24.888888888888889</v>
      </c>
      <c r="H7" s="37">
        <f>[1]НАПИТКИ!$L$241</f>
        <v>2</v>
      </c>
      <c r="I7" s="37">
        <f>[1]НАПИТКИ!$N$241</f>
        <v>0.16666666666666666</v>
      </c>
      <c r="J7" s="37">
        <f>[1]НАПИТКИ!$P$241</f>
        <v>3.7777777777777777</v>
      </c>
    </row>
    <row r="8" spans="1:10">
      <c r="A8" s="50"/>
      <c r="B8" s="23" t="s">
        <v>13</v>
      </c>
      <c r="C8" s="43" t="s">
        <v>18</v>
      </c>
      <c r="D8" s="36" t="str">
        <f>'[1]ГАСТРОНОМИЯ, ВЫПЕЧКА'!$E$52</f>
        <v>Хлеб пшеничный</v>
      </c>
      <c r="E8" s="35">
        <f>'[1]ГАСТРОНОМИЯ, ВЫПЕЧКА'!$E$54</f>
        <v>35</v>
      </c>
      <c r="F8" s="31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>
      <c r="A9" s="50"/>
      <c r="B9" s="21" t="s">
        <v>13</v>
      </c>
      <c r="C9" s="43" t="s">
        <v>19</v>
      </c>
      <c r="D9" s="36" t="str">
        <f>'[1]ГАСТРОНОМИЯ, ВЫПЕЧКА'!$E$11</f>
        <v>Хлеб ржано-пшеничный</v>
      </c>
      <c r="E9" s="35">
        <f>'[1]ГАСТРОНОМИЯ, ВЫПЕЧКА'!$E$13</f>
        <v>20</v>
      </c>
      <c r="F9" s="31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>
      <c r="A10" s="50"/>
      <c r="B10" s="21" t="s">
        <v>37</v>
      </c>
      <c r="C10" s="43" t="s">
        <v>35</v>
      </c>
      <c r="D10" s="44" t="s">
        <v>36</v>
      </c>
      <c r="E10" s="35">
        <v>60</v>
      </c>
      <c r="F10" s="31"/>
      <c r="G10" s="37">
        <f>'[1]ГАСТРОНОМИЯ, ВЫПЕЧКА'!$G$372</f>
        <v>117</v>
      </c>
      <c r="H10" s="37">
        <f>'[1]ГАСТРОНОМИЯ, ВЫПЕЧКА'!$A$372</f>
        <v>0.5</v>
      </c>
      <c r="I10" s="37">
        <f>'[1]ГАСТРОНОМИЯ, ВЫПЕЧКА'!$C$372</f>
        <v>1.2</v>
      </c>
      <c r="J10" s="37">
        <f>'[1]ГАСТРОНОМИЯ, ВЫПЕЧКА'!$E$372</f>
        <v>13.6</v>
      </c>
    </row>
    <row r="11" spans="1:10">
      <c r="A11" s="51"/>
      <c r="B11" s="21"/>
      <c r="C11" s="26"/>
      <c r="D11" s="27"/>
      <c r="E11" s="29">
        <v>510</v>
      </c>
      <c r="F11" s="30">
        <v>75.260000000000005</v>
      </c>
      <c r="G11" s="1">
        <f>SUM(G4:G9)</f>
        <v>458.9088888888889</v>
      </c>
      <c r="H11" s="1">
        <f>SUM(H4:H9)</f>
        <v>16.46</v>
      </c>
      <c r="I11" s="1">
        <f>SUM(I4:I9)</f>
        <v>16.906666666666666</v>
      </c>
      <c r="J11" s="1">
        <f>SUM(J4:J9)</f>
        <v>62.637777777777785</v>
      </c>
    </row>
    <row r="12" spans="1:10">
      <c r="A12" s="21"/>
      <c r="B12" s="21"/>
      <c r="C12" s="26"/>
      <c r="D12" s="27"/>
      <c r="E12" s="25"/>
      <c r="F12" s="31"/>
      <c r="G12" s="28"/>
      <c r="H12" s="28"/>
      <c r="I12" s="28"/>
      <c r="J12" s="28"/>
    </row>
    <row r="13" spans="1:10">
      <c r="A13" s="49" t="s">
        <v>24</v>
      </c>
      <c r="B13" s="24" t="s">
        <v>10</v>
      </c>
      <c r="C13" s="43" t="s">
        <v>29</v>
      </c>
      <c r="D13" s="45" t="str">
        <f>'[1]ФРУКТЫ, ОВОЩИ'!$E$219</f>
        <v>Салат из свежих огурцов</v>
      </c>
      <c r="E13" s="35">
        <f>'[1]ФРУКТЫ, ОВОЩИ'!$E$222</f>
        <v>60</v>
      </c>
      <c r="F13" s="30"/>
      <c r="G13" s="37">
        <f>'[1]ФРУКТЫ, ОВОЩИ'!$G$240</f>
        <v>56.3</v>
      </c>
      <c r="H13" s="37">
        <f>'[1]ФРУКТЫ, ОВОЩИ'!$A$240</f>
        <v>0.5</v>
      </c>
      <c r="I13" s="37">
        <f>'[1]ФРУКТЫ, ОВОЩИ'!$C$240</f>
        <v>4.4000000000000004</v>
      </c>
      <c r="J13" s="37">
        <f>'[1]ФРУКТЫ, ОВОЩИ'!$E$240</f>
        <v>1.4</v>
      </c>
    </row>
    <row r="14" spans="1:10">
      <c r="A14" s="50"/>
      <c r="B14" s="24" t="s">
        <v>27</v>
      </c>
      <c r="C14" s="43" t="s">
        <v>38</v>
      </c>
      <c r="D14" s="44" t="str">
        <f>[1]СУПЫ!$E$262</f>
        <v>Суп картофельный с бобовыми (горох)</v>
      </c>
      <c r="E14" s="35">
        <f>[1]СУПЫ!$E$265</f>
        <v>200</v>
      </c>
      <c r="F14" s="31"/>
      <c r="G14" s="41">
        <f>[1]СУПЫ!$G$283</f>
        <v>98.9</v>
      </c>
      <c r="H14" s="41">
        <f>[1]СУПЫ!$A$283</f>
        <v>4.5999999999999996</v>
      </c>
      <c r="I14" s="41">
        <f>[1]СУПЫ!$C$283</f>
        <v>3.3</v>
      </c>
      <c r="J14" s="41">
        <f>[1]СУПЫ!$E$283</f>
        <v>12.6</v>
      </c>
    </row>
    <row r="15" spans="1:10">
      <c r="A15" s="50"/>
      <c r="B15" s="24" t="s">
        <v>28</v>
      </c>
      <c r="C15" s="43" t="s">
        <v>39</v>
      </c>
      <c r="D15" s="36" t="str">
        <f>'[1]МЯСО, РЫБА'!$E$379</f>
        <v>Курица в соусе с томатом</v>
      </c>
      <c r="E15" s="35">
        <f>'[1]МЯСО, РЫБА'!$E$382</f>
        <v>90</v>
      </c>
      <c r="F15" s="31"/>
      <c r="G15" s="7">
        <f>'[1]МЯСО, РЫБА'!$G$398</f>
        <v>185.3</v>
      </c>
      <c r="H15" s="7">
        <f>'[1]МЯСО, РЫБА'!$A$398</f>
        <v>15.2</v>
      </c>
      <c r="I15" s="7">
        <f>'[1]МЯСО, РЫБА'!$C$398</f>
        <v>15.7</v>
      </c>
      <c r="J15" s="7">
        <f>'[1]МЯСО, РЫБА'!$E$398</f>
        <v>1.7</v>
      </c>
    </row>
    <row r="16" spans="1:10">
      <c r="A16" s="50"/>
      <c r="B16" s="24" t="s">
        <v>11</v>
      </c>
      <c r="C16" s="35" t="s">
        <v>23</v>
      </c>
      <c r="D16" s="36" t="str">
        <f>[1]ГАРНИРЫ!$E$54</f>
        <v>Макаронные изделия отварные</v>
      </c>
      <c r="E16" s="35">
        <f>[1]ГАРНИРЫ!$E$57</f>
        <v>150</v>
      </c>
      <c r="F16" s="31"/>
      <c r="G16" s="37">
        <f>[1]ГАРНИРЫ!$G$74</f>
        <v>117.9</v>
      </c>
      <c r="H16" s="37">
        <f>[1]ГАРНИРЫ!$A$74</f>
        <v>3.5</v>
      </c>
      <c r="I16" s="37">
        <f>[1]ГАРНИРЫ!$C$74</f>
        <v>3.3</v>
      </c>
      <c r="J16" s="37">
        <f>[1]ГАРНИРЫ!$E$74</f>
        <v>23.3</v>
      </c>
    </row>
    <row r="17" spans="1:10">
      <c r="A17" s="50"/>
      <c r="B17" s="24" t="s">
        <v>17</v>
      </c>
      <c r="C17" s="43" t="s">
        <v>40</v>
      </c>
      <c r="D17" s="36" t="str">
        <f>[1]НАПИТКИ!$P$442</f>
        <v>Чай фруктовый</v>
      </c>
      <c r="E17" s="35">
        <f>[1]НАПИТКИ!$P$445</f>
        <v>200</v>
      </c>
      <c r="F17" s="31"/>
      <c r="G17" s="37">
        <f>[1]НАПИТКИ!$R$458</f>
        <v>61.777777777777779</v>
      </c>
      <c r="H17" s="37">
        <f>[1]НАПИТКИ!$L$458</f>
        <v>0.55555555555555558</v>
      </c>
      <c r="I17" s="37">
        <f>[1]НАПИТКИ!$N$458</f>
        <v>0</v>
      </c>
      <c r="J17" s="37">
        <f>[1]НАПИТКИ!$P$458</f>
        <v>10.333333333333334</v>
      </c>
    </row>
    <row r="18" spans="1:10">
      <c r="A18" s="50"/>
      <c r="B18" s="24" t="s">
        <v>31</v>
      </c>
      <c r="C18" s="43" t="s">
        <v>25</v>
      </c>
      <c r="D18" s="36" t="str">
        <f>'[1]ГАСТРОНОМИЯ, ВЫПЕЧКА'!$AA$52</f>
        <v>Хлеб пшеничный</v>
      </c>
      <c r="E18" s="35">
        <f>'[1]ГАСТРОНОМИЯ, ВЫПЕЧКА'!$AA$54</f>
        <v>45</v>
      </c>
      <c r="F18" s="31"/>
      <c r="G18" s="37">
        <f>'[1]ГАСТРОНОМИЯ, ВЫПЕЧКА'!$AC$72</f>
        <v>93.857142857142861</v>
      </c>
      <c r="H18" s="37">
        <f>'[1]ГАСТРОНОМИЯ, ВЫПЕЧКА'!$W$72</f>
        <v>0.38571428571428573</v>
      </c>
      <c r="I18" s="37">
        <f>'[1]ГАСТРОНОМИЯ, ВЫПЕЧКА'!$Y$72</f>
        <v>5.1428571428571428E-2</v>
      </c>
      <c r="J18" s="37">
        <f>'[1]ГАСТРОНОМИЯ, ВЫПЕЧКА'!$AA$72</f>
        <v>21.857142857142858</v>
      </c>
    </row>
    <row r="19" spans="1:10" ht="17.25" customHeight="1">
      <c r="A19" s="50"/>
      <c r="B19" s="24" t="s">
        <v>31</v>
      </c>
      <c r="C19" s="43" t="s">
        <v>26</v>
      </c>
      <c r="D19" s="36" t="str">
        <f>'[1]ГАСТРОНОМИЯ, ВЫПЕЧКА'!$AA$11</f>
        <v>Хлеб ржано-пшеничный</v>
      </c>
      <c r="E19" s="35">
        <f>'[1]ГАСТРОНОМИЯ, ВЫПЕЧКА'!$AA$13</f>
        <v>30</v>
      </c>
      <c r="F19" s="31"/>
      <c r="G19" s="37">
        <f>'[1]ГАСТРОНОМИЯ, ВЫПЕЧКА'!$AC$31</f>
        <v>52.5</v>
      </c>
      <c r="H19" s="37">
        <f>'[1]ГАСТРОНОМИЯ, ВЫПЕЧКА'!$W$31</f>
        <v>1.5</v>
      </c>
      <c r="I19" s="37">
        <f>'[1]ГАСТРОНОМИЯ, ВЫПЕЧКА'!$Y$31</f>
        <v>1.05</v>
      </c>
      <c r="J19" s="37">
        <f>'[1]ГАСТРОНОМИЯ, ВЫПЕЧКА'!$AA$31</f>
        <v>10.050000000000001</v>
      </c>
    </row>
    <row r="20" spans="1:10">
      <c r="A20" s="51"/>
      <c r="B20" s="33"/>
      <c r="C20" s="26"/>
      <c r="D20" s="32"/>
      <c r="E20" s="29">
        <v>700</v>
      </c>
      <c r="F20" s="30">
        <v>75.52</v>
      </c>
      <c r="G20" s="34">
        <f>SUM(G13:G19)</f>
        <v>666.5349206349207</v>
      </c>
      <c r="H20" s="34">
        <f>SUM(H13:H19)</f>
        <v>26.24126984126984</v>
      </c>
      <c r="I20" s="34">
        <f>SUM(I13:I19)</f>
        <v>27.80142857142857</v>
      </c>
      <c r="J20" s="34">
        <f>SUM(J13:J19)</f>
        <v>81.240476190476187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1"/>
    <mergeCell ref="A13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2022-09-18T18:16:41Z</dcterms:modified>
</cp:coreProperties>
</file>